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806" activeTab="1"/>
  </bookViews>
  <sheets>
    <sheet name="Districts" sheetId="1" r:id="rId1"/>
    <sheet name="Fenland by parish and ward" sheetId="2" r:id="rId2"/>
  </sheets>
  <externalReferences>
    <externalReference r:id="rId5"/>
  </externalReferences>
  <definedNames>
    <definedName name="_Regression_Int" localSheetId="1" hidden="1">1</definedName>
    <definedName name="_Sort" localSheetId="0" hidden="1">'[1]South Cambs by parish and ward'!#REF!</definedName>
    <definedName name="_Sort" hidden="1">'Fenland by parish and ward'!#REF!</definedName>
    <definedName name="_xlnm.Print_Area" localSheetId="1">'Fenland by parish and ward'!$A$1:$G$33</definedName>
    <definedName name="Print_Area_MI" localSheetId="1">'Fenland by parish and ward'!$1:$33</definedName>
  </definedNames>
  <calcPr fullCalcOnLoad="1"/>
</workbook>
</file>

<file path=xl/sharedStrings.xml><?xml version="1.0" encoding="utf-8"?>
<sst xmlns="http://schemas.openxmlformats.org/spreadsheetml/2006/main" count="80" uniqueCount="68">
  <si>
    <t>% change</t>
  </si>
  <si>
    <t>area</t>
  </si>
  <si>
    <t>hectares</t>
  </si>
  <si>
    <t xml:space="preserve"> </t>
  </si>
  <si>
    <t>Cambridge City</t>
  </si>
  <si>
    <t>Population figures may not add to totals due to rounding.</t>
  </si>
  <si>
    <t>Parishes</t>
  </si>
  <si>
    <t>FENLAND DISTRICT</t>
  </si>
  <si>
    <t>Benwick</t>
  </si>
  <si>
    <t>Chatteris</t>
  </si>
  <si>
    <t>Doddington</t>
  </si>
  <si>
    <t>Gorefield *</t>
  </si>
  <si>
    <t>-</t>
  </si>
  <si>
    <t>Leverington *</t>
  </si>
  <si>
    <t>Manea</t>
  </si>
  <si>
    <t>March (*)</t>
  </si>
  <si>
    <t xml:space="preserve">Newton </t>
  </si>
  <si>
    <t>Parson Drove</t>
  </si>
  <si>
    <t xml:space="preserve">Tydd St Giles </t>
  </si>
  <si>
    <t>Whittlesey</t>
  </si>
  <si>
    <t>Wimblington</t>
  </si>
  <si>
    <t>Wisbech</t>
  </si>
  <si>
    <t>Wisbech St Mary</t>
  </si>
  <si>
    <t>Fenland District</t>
  </si>
  <si>
    <t>FENLAND DISTRICT NOTES</t>
  </si>
  <si>
    <t>(*) Minor boundary changes were a result of the Elm, March and Outwell (Areas) Order 1991.</t>
  </si>
  <si>
    <t>Elm (*)</t>
  </si>
  <si>
    <t>Elm</t>
  </si>
  <si>
    <t>*The parish of Gorefield was established in April 1994 from part of the former parish of Leverington.</t>
  </si>
  <si>
    <t>Benwick, Coates &amp; Eastrea</t>
  </si>
  <si>
    <t>Chatteris Birch</t>
  </si>
  <si>
    <t>Chatteris Slade Lode</t>
  </si>
  <si>
    <t>Chatteris The Mills</t>
  </si>
  <si>
    <t>Chatteris Wenneye</t>
  </si>
  <si>
    <t>Roman Bank</t>
  </si>
  <si>
    <t>March East</t>
  </si>
  <si>
    <t>March North</t>
  </si>
  <si>
    <t>March West</t>
  </si>
  <si>
    <t>Whittlesey Bassenhally</t>
  </si>
  <si>
    <t>Whittlesey Delph</t>
  </si>
  <si>
    <t>Whittlesey Kingsmoor</t>
  </si>
  <si>
    <t>Whittlesey Lattersey</t>
  </si>
  <si>
    <t>Whittlesey St Andrews</t>
  </si>
  <si>
    <t>Whittlesey St Marys</t>
  </si>
  <si>
    <t>Wisbech Clarkson</t>
  </si>
  <si>
    <t>Wisbech Hill</t>
  </si>
  <si>
    <t>Wisbech Kirkgate</t>
  </si>
  <si>
    <t>Wisbech Medworth</t>
  </si>
  <si>
    <t>Wisbech Peckover</t>
  </si>
  <si>
    <t>Wisbech Staithe</t>
  </si>
  <si>
    <t>Wisbech Waterlees</t>
  </si>
  <si>
    <t>Christchurch</t>
  </si>
  <si>
    <t>East Cambridgeshire</t>
  </si>
  <si>
    <t>Fenland</t>
  </si>
  <si>
    <t>Huntingdonshire</t>
  </si>
  <si>
    <t>South Cambridgeshire</t>
  </si>
  <si>
    <t>Wards*</t>
  </si>
  <si>
    <t>*These are new wards resulting from the District of Fenland (Electoral Changes) Order 2002.</t>
  </si>
  <si>
    <t>Population estimates published for wards in years prior to 2001 are not comparable.</t>
  </si>
  <si>
    <t>District</t>
  </si>
  <si>
    <t>Mid-2001 population</t>
  </si>
  <si>
    <t>County</t>
  </si>
  <si>
    <t>change</t>
  </si>
  <si>
    <t>2001-10</t>
  </si>
  <si>
    <t>Mid-2010 population</t>
  </si>
  <si>
    <t>% change 2001-2010</t>
  </si>
  <si>
    <t>Mid 2010 population estimates for Cambridgeshire districts</t>
  </si>
  <si>
    <t>Source: Cambridgeshire County Council Research Group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</si>
</sst>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%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_-;\-* #,##0_-;_-* &quot;-&quot;??_-;_-@_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color indexed="8"/>
      <name val="Courier"/>
      <family val="0"/>
    </font>
    <font>
      <sz val="10"/>
      <color indexed="8"/>
      <name val="CG Times"/>
      <family val="1"/>
    </font>
    <font>
      <sz val="8"/>
      <color indexed="8"/>
      <name val="CG Times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Alignment="1" applyProtection="1">
      <alignment/>
      <protection/>
    </xf>
    <xf numFmtId="164" fontId="12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NumberFormat="1" applyFont="1" applyFill="1" applyAlignment="1" applyProtection="1">
      <alignment/>
      <protection/>
    </xf>
    <xf numFmtId="164" fontId="17" fillId="0" borderId="0" xfId="0" applyNumberFormat="1" applyFont="1" applyFill="1" applyAlignment="1" applyProtection="1">
      <alignment/>
      <protection/>
    </xf>
    <xf numFmtId="165" fontId="17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/>
      <protection/>
    </xf>
    <xf numFmtId="164" fontId="18" fillId="0" borderId="1" xfId="0" applyNumberFormat="1" applyFont="1" applyFill="1" applyBorder="1" applyAlignment="1" applyProtection="1">
      <alignment/>
      <protection/>
    </xf>
    <xf numFmtId="165" fontId="18" fillId="0" borderId="1" xfId="0" applyNumberFormat="1" applyFont="1" applyFill="1" applyBorder="1" applyAlignment="1" applyProtection="1">
      <alignment/>
      <protection/>
    </xf>
    <xf numFmtId="3" fontId="18" fillId="0" borderId="1" xfId="0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 horizontal="right"/>
      <protection/>
    </xf>
    <xf numFmtId="164" fontId="17" fillId="0" borderId="1" xfId="0" applyNumberFormat="1" applyFont="1" applyFill="1" applyBorder="1" applyAlignment="1" applyProtection="1">
      <alignment/>
      <protection/>
    </xf>
    <xf numFmtId="165" fontId="17" fillId="0" borderId="1" xfId="0" applyNumberFormat="1" applyFont="1" applyFill="1" applyBorder="1" applyAlignment="1" applyProtection="1">
      <alignment/>
      <protection/>
    </xf>
    <xf numFmtId="3" fontId="17" fillId="0" borderId="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Alignment="1" applyProtection="1">
      <alignment/>
      <protection/>
    </xf>
    <xf numFmtId="165" fontId="17" fillId="0" borderId="0" xfId="0" applyNumberFormat="1" applyFont="1" applyFill="1" applyAlignment="1" applyProtection="1">
      <alignment/>
      <protection/>
    </xf>
    <xf numFmtId="165" fontId="18" fillId="0" borderId="0" xfId="0" applyNumberFormat="1" applyFont="1" applyFill="1" applyAlignment="1" applyProtection="1">
      <alignment/>
      <protection/>
    </xf>
    <xf numFmtId="168" fontId="18" fillId="0" borderId="0" xfId="21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3" fontId="18" fillId="0" borderId="1" xfId="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3" fontId="18" fillId="0" borderId="2" xfId="0" applyNumberFormat="1" applyFont="1" applyFill="1" applyBorder="1" applyAlignment="1" applyProtection="1">
      <alignment horizontal="right"/>
      <protection/>
    </xf>
    <xf numFmtId="164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164" fontId="17" fillId="0" borderId="2" xfId="0" applyNumberFormat="1" applyFont="1" applyFill="1" applyBorder="1" applyAlignment="1" applyProtection="1">
      <alignment/>
      <protection/>
    </xf>
    <xf numFmtId="165" fontId="17" fillId="0" borderId="2" xfId="0" applyNumberFormat="1" applyFont="1" applyFill="1" applyBorder="1" applyAlignment="1" applyProtection="1">
      <alignment/>
      <protection/>
    </xf>
    <xf numFmtId="3" fontId="17" fillId="0" borderId="2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3" fontId="17" fillId="0" borderId="2" xfId="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NumberFormat="1" applyFont="1" applyFill="1" applyAlignment="1" applyProtection="1">
      <alignment/>
      <protection/>
    </xf>
    <xf numFmtId="1" fontId="18" fillId="0" borderId="2" xfId="0" applyNumberFormat="1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>
      <alignment/>
    </xf>
    <xf numFmtId="164" fontId="18" fillId="0" borderId="0" xfId="0" applyNumberFormat="1" applyFont="1" applyFill="1" applyAlignment="1" applyProtection="1">
      <alignment horizontal="right"/>
      <protection/>
    </xf>
    <xf numFmtId="164" fontId="18" fillId="0" borderId="1" xfId="0" applyNumberFormat="1" applyFont="1" applyFill="1" applyBorder="1" applyAlignment="1" applyProtection="1">
      <alignment horizontal="right"/>
      <protection/>
    </xf>
    <xf numFmtId="164" fontId="18" fillId="0" borderId="2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4" fillId="0" borderId="0" xfId="15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Font="1" applyBorder="1" applyAlignment="1">
      <alignment horizontal="justify"/>
    </xf>
    <xf numFmtId="168" fontId="4" fillId="0" borderId="0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right" wrapText="1"/>
    </xf>
    <xf numFmtId="164" fontId="1" fillId="0" borderId="3" xfId="0" applyFont="1" applyBorder="1" applyAlignment="1">
      <alignment horizontal="justify"/>
    </xf>
    <xf numFmtId="3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18" fillId="0" borderId="0" xfId="21" applyNumberFormat="1" applyFont="1" applyFill="1" applyAlignment="1" applyProtection="1">
      <alignment/>
      <protection/>
    </xf>
    <xf numFmtId="3" fontId="17" fillId="0" borderId="0" xfId="21" applyNumberFormat="1" applyFont="1" applyFill="1" applyAlignment="1" applyProtection="1">
      <alignment/>
      <protection/>
    </xf>
    <xf numFmtId="164" fontId="1" fillId="0" borderId="0" xfId="0" applyFont="1" applyAlignment="1">
      <alignment/>
    </xf>
    <xf numFmtId="164" fontId="1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Est2010SouthCam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s"/>
      <sheetName val="South Cambs by parish and 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9" sqref="A19"/>
    </sheetView>
  </sheetViews>
  <sheetFormatPr defaultColWidth="9.00390625" defaultRowHeight="12.75"/>
  <cols>
    <col min="1" max="1" width="17.50390625" style="34" customWidth="1"/>
    <col min="2" max="3" width="10.00390625" style="34" customWidth="1"/>
    <col min="4" max="4" width="10.625" style="34" bestFit="1" customWidth="1"/>
    <col min="5" max="16384" width="9.00390625" style="34" customWidth="1"/>
  </cols>
  <sheetData>
    <row r="2" ht="12.75">
      <c r="A2" s="77" t="s">
        <v>66</v>
      </c>
    </row>
    <row r="4" spans="1:5" ht="25.5">
      <c r="A4" s="69" t="s">
        <v>59</v>
      </c>
      <c r="B4" s="70" t="s">
        <v>60</v>
      </c>
      <c r="C4" s="70" t="s">
        <v>64</v>
      </c>
      <c r="D4" s="70" t="s">
        <v>65</v>
      </c>
      <c r="E4" s="78" t="s">
        <v>62</v>
      </c>
    </row>
    <row r="5" spans="1:6" ht="12.75">
      <c r="A5" s="67" t="s">
        <v>4</v>
      </c>
      <c r="B5" s="64">
        <v>109900</v>
      </c>
      <c r="C5" s="64">
        <v>119800</v>
      </c>
      <c r="D5" s="68">
        <f aca="true" t="shared" si="0" ref="D5:D10">E5/B5</f>
        <v>0.09008189262966333</v>
      </c>
      <c r="E5" s="45">
        <f aca="true" t="shared" si="1" ref="E5:E10">C5-B5</f>
        <v>9900</v>
      </c>
      <c r="F5" s="66"/>
    </row>
    <row r="6" spans="1:6" ht="12.75">
      <c r="A6" s="67" t="s">
        <v>52</v>
      </c>
      <c r="B6" s="64">
        <v>70900</v>
      </c>
      <c r="C6" s="64">
        <v>80900</v>
      </c>
      <c r="D6" s="68">
        <f t="shared" si="0"/>
        <v>0.14104372355430184</v>
      </c>
      <c r="E6" s="45">
        <f t="shared" si="1"/>
        <v>10000</v>
      </c>
      <c r="F6" s="66"/>
    </row>
    <row r="7" spans="1:6" ht="12.75">
      <c r="A7" s="67" t="s">
        <v>53</v>
      </c>
      <c r="B7" s="64">
        <v>83700</v>
      </c>
      <c r="C7" s="64">
        <v>94200</v>
      </c>
      <c r="D7" s="68">
        <f t="shared" si="0"/>
        <v>0.12544802867383512</v>
      </c>
      <c r="E7" s="45">
        <f t="shared" si="1"/>
        <v>10500</v>
      </c>
      <c r="F7" s="66"/>
    </row>
    <row r="8" spans="1:6" ht="12.75">
      <c r="A8" s="67" t="s">
        <v>54</v>
      </c>
      <c r="B8" s="64">
        <v>157200</v>
      </c>
      <c r="C8" s="64">
        <v>165300</v>
      </c>
      <c r="D8" s="68">
        <f t="shared" si="0"/>
        <v>0.05152671755725191</v>
      </c>
      <c r="E8" s="45">
        <f t="shared" si="1"/>
        <v>8100</v>
      </c>
      <c r="F8" s="66"/>
    </row>
    <row r="9" spans="1:6" ht="12.75">
      <c r="A9" s="67" t="s">
        <v>55</v>
      </c>
      <c r="B9" s="64">
        <v>130500</v>
      </c>
      <c r="C9" s="64">
        <v>145200</v>
      </c>
      <c r="D9" s="68">
        <f t="shared" si="0"/>
        <v>0.11264367816091954</v>
      </c>
      <c r="E9" s="45">
        <f t="shared" si="1"/>
        <v>14700</v>
      </c>
      <c r="F9" s="66"/>
    </row>
    <row r="10" spans="1:6" ht="12.75">
      <c r="A10" s="71" t="s">
        <v>61</v>
      </c>
      <c r="B10" s="72">
        <v>552200</v>
      </c>
      <c r="C10" s="72">
        <v>605400</v>
      </c>
      <c r="D10" s="73">
        <f t="shared" si="0"/>
        <v>0.09634190510684534</v>
      </c>
      <c r="E10" s="74">
        <f t="shared" si="1"/>
        <v>53200</v>
      </c>
      <c r="F10" s="65"/>
    </row>
    <row r="12" ht="12.75">
      <c r="A12" s="34" t="s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M75"/>
  <sheetViews>
    <sheetView tabSelected="1" zoomScale="85" zoomScaleNormal="85" workbookViewId="0" topLeftCell="A1">
      <selection activeCell="H19" sqref="H19"/>
    </sheetView>
  </sheetViews>
  <sheetFormatPr defaultColWidth="9.625" defaultRowHeight="12.75"/>
  <cols>
    <col min="1" max="1" width="29.75390625" style="34" customWidth="1"/>
    <col min="2" max="5" width="10.125" style="34" customWidth="1"/>
    <col min="6" max="8" width="10.125" style="45" customWidth="1"/>
    <col min="9" max="18" width="10.125" style="0" customWidth="1"/>
  </cols>
  <sheetData>
    <row r="1" spans="1:241" ht="12.75">
      <c r="A1" s="15"/>
      <c r="B1" s="15"/>
      <c r="C1" s="46"/>
      <c r="D1" s="16"/>
      <c r="E1" s="15"/>
      <c r="F1" s="17"/>
      <c r="G1" s="17"/>
      <c r="H1" s="17"/>
      <c r="I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2" customHeight="1">
      <c r="A2" s="15"/>
      <c r="B2" s="15"/>
      <c r="C2" s="36"/>
      <c r="D2" s="16"/>
      <c r="E2" s="15"/>
      <c r="F2" s="17"/>
      <c r="G2" s="17"/>
      <c r="H2" s="17"/>
      <c r="I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ht="12.75">
      <c r="A3" s="18" t="s">
        <v>7</v>
      </c>
      <c r="B3" s="22"/>
      <c r="C3" s="16"/>
      <c r="D3" s="29"/>
      <c r="E3" s="22"/>
      <c r="F3" s="31"/>
      <c r="G3" s="17"/>
      <c r="H3" s="17"/>
      <c r="I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ht="12" customHeight="1">
      <c r="A4" s="15"/>
      <c r="B4" s="15"/>
      <c r="C4" s="16"/>
      <c r="D4" s="16"/>
      <c r="E4" s="15"/>
      <c r="F4" s="17"/>
      <c r="G4" s="17"/>
      <c r="H4" s="17"/>
      <c r="I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1" ht="12.75">
      <c r="A5" s="19"/>
      <c r="B5" s="19"/>
      <c r="C5" s="19"/>
      <c r="D5" s="20"/>
      <c r="E5" s="56" t="s">
        <v>0</v>
      </c>
      <c r="F5" s="21" t="s">
        <v>1</v>
      </c>
      <c r="G5" s="17"/>
      <c r="H5" s="17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ht="12.75">
      <c r="A6" s="18" t="s">
        <v>6</v>
      </c>
      <c r="B6" s="58">
        <v>1991</v>
      </c>
      <c r="C6" s="53">
        <v>2001</v>
      </c>
      <c r="D6" s="58">
        <v>2010</v>
      </c>
      <c r="E6" s="55" t="s">
        <v>63</v>
      </c>
      <c r="F6" s="23" t="s">
        <v>2</v>
      </c>
      <c r="G6" s="17"/>
      <c r="H6" s="17"/>
      <c r="I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</row>
    <row r="7" spans="1:241" s="5" customFormat="1" ht="12" customHeight="1">
      <c r="A7" s="19"/>
      <c r="B7" s="19"/>
      <c r="C7" s="16"/>
      <c r="D7" s="20"/>
      <c r="E7" s="19"/>
      <c r="F7" s="33"/>
      <c r="G7" s="17"/>
      <c r="H7" s="17"/>
      <c r="I7" s="4"/>
      <c r="J7"/>
      <c r="K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s="5" customFormat="1" ht="15" customHeight="1">
      <c r="A8" s="27" t="s">
        <v>8</v>
      </c>
      <c r="B8" s="60">
        <v>670</v>
      </c>
      <c r="C8" s="61">
        <v>860</v>
      </c>
      <c r="D8" s="61">
        <v>1080</v>
      </c>
      <c r="E8" s="30">
        <f aca="true" t="shared" si="0" ref="E8:E23">SUM((D8-C8)/C8)</f>
        <v>0.2558139534883721</v>
      </c>
      <c r="F8" s="17">
        <v>1320.69</v>
      </c>
      <c r="G8" s="17"/>
      <c r="H8" s="17"/>
      <c r="I8" s="7"/>
      <c r="J8"/>
      <c r="K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s="5" customFormat="1" ht="15" customHeight="1">
      <c r="A9" s="27" t="s">
        <v>9</v>
      </c>
      <c r="B9" s="60">
        <v>7350</v>
      </c>
      <c r="C9" s="61">
        <v>8840</v>
      </c>
      <c r="D9" s="61">
        <v>9810</v>
      </c>
      <c r="E9" s="30">
        <f t="shared" si="0"/>
        <v>0.10972850678733032</v>
      </c>
      <c r="F9" s="17">
        <v>6117.84</v>
      </c>
      <c r="G9" s="17"/>
      <c r="H9" s="17"/>
      <c r="I9" s="7"/>
      <c r="J9"/>
      <c r="K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5" customFormat="1" ht="15" customHeight="1">
      <c r="A10" s="27" t="s">
        <v>51</v>
      </c>
      <c r="B10" s="60">
        <v>720</v>
      </c>
      <c r="C10" s="62">
        <v>720</v>
      </c>
      <c r="D10" s="61">
        <v>860</v>
      </c>
      <c r="E10" s="30">
        <f t="shared" si="0"/>
        <v>0.19444444444444445</v>
      </c>
      <c r="F10" s="17">
        <v>2816.96</v>
      </c>
      <c r="G10" s="17"/>
      <c r="H10" s="17"/>
      <c r="I10" s="8"/>
      <c r="J10"/>
      <c r="K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s="5" customFormat="1" ht="15" customHeight="1">
      <c r="A11" s="27" t="s">
        <v>10</v>
      </c>
      <c r="B11" s="60">
        <v>1630</v>
      </c>
      <c r="C11" s="61">
        <v>2090</v>
      </c>
      <c r="D11" s="61">
        <v>2180</v>
      </c>
      <c r="E11" s="30">
        <f t="shared" si="0"/>
        <v>0.0430622009569378</v>
      </c>
      <c r="F11" s="17">
        <v>2855.82</v>
      </c>
      <c r="G11" s="17"/>
      <c r="H11" s="17"/>
      <c r="I11" s="7"/>
      <c r="J11"/>
      <c r="K1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s="5" customFormat="1" ht="15" customHeight="1">
      <c r="A12" s="27" t="s">
        <v>26</v>
      </c>
      <c r="B12" s="60">
        <v>3320</v>
      </c>
      <c r="C12" s="61">
        <v>3300</v>
      </c>
      <c r="D12" s="61">
        <v>3890</v>
      </c>
      <c r="E12" s="30">
        <f t="shared" si="0"/>
        <v>0.1787878787878788</v>
      </c>
      <c r="F12" s="17">
        <v>5875.02</v>
      </c>
      <c r="G12" s="17"/>
      <c r="H12" s="17"/>
      <c r="I12" s="7"/>
      <c r="J12"/>
      <c r="K1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5" customFormat="1" ht="15" customHeight="1">
      <c r="A13" s="27" t="s">
        <v>11</v>
      </c>
      <c r="B13" s="60" t="s">
        <v>12</v>
      </c>
      <c r="C13" s="61">
        <v>1070</v>
      </c>
      <c r="D13" s="61">
        <v>1190</v>
      </c>
      <c r="E13" s="30">
        <f t="shared" si="0"/>
        <v>0.11214953271028037</v>
      </c>
      <c r="F13" s="17">
        <v>1063.11</v>
      </c>
      <c r="G13" s="17"/>
      <c r="H13" s="17"/>
      <c r="I13" s="7"/>
      <c r="J13"/>
      <c r="K1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s="5" customFormat="1" ht="15" customHeight="1">
      <c r="A14" s="27" t="s">
        <v>13</v>
      </c>
      <c r="B14" s="60">
        <v>3870</v>
      </c>
      <c r="C14" s="61">
        <v>2920</v>
      </c>
      <c r="D14" s="61">
        <v>3370</v>
      </c>
      <c r="E14" s="30">
        <f t="shared" si="0"/>
        <v>0.1541095890410959</v>
      </c>
      <c r="F14" s="17">
        <v>734.664</v>
      </c>
      <c r="G14" s="17"/>
      <c r="H14" s="17"/>
      <c r="I14" s="7"/>
      <c r="J14"/>
      <c r="K1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s="5" customFormat="1" ht="15" customHeight="1">
      <c r="A15" s="27" t="s">
        <v>14</v>
      </c>
      <c r="B15" s="60">
        <v>1200</v>
      </c>
      <c r="C15" s="61">
        <v>1580</v>
      </c>
      <c r="D15" s="61">
        <v>2060</v>
      </c>
      <c r="E15" s="30">
        <f t="shared" si="0"/>
        <v>0.3037974683544304</v>
      </c>
      <c r="F15" s="17">
        <v>2702.32</v>
      </c>
      <c r="G15" s="17"/>
      <c r="H15" s="17"/>
      <c r="I15" s="7"/>
      <c r="J15"/>
      <c r="K1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5" customFormat="1" ht="15" customHeight="1">
      <c r="A16" s="27" t="s">
        <v>15</v>
      </c>
      <c r="B16" s="60">
        <v>17020</v>
      </c>
      <c r="C16" s="61">
        <v>19080</v>
      </c>
      <c r="D16" s="61">
        <v>21900</v>
      </c>
      <c r="E16" s="30">
        <f t="shared" si="0"/>
        <v>0.14779874213836477</v>
      </c>
      <c r="F16" s="17">
        <v>7811.63</v>
      </c>
      <c r="G16" s="17"/>
      <c r="H16" s="17"/>
      <c r="I16" s="7"/>
      <c r="J16"/>
      <c r="K1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ht="15" customHeight="1">
      <c r="A17" s="27" t="s">
        <v>16</v>
      </c>
      <c r="B17" s="60">
        <v>640</v>
      </c>
      <c r="C17" s="61">
        <v>660</v>
      </c>
      <c r="D17" s="61">
        <v>660</v>
      </c>
      <c r="E17" s="30">
        <f t="shared" si="0"/>
        <v>0</v>
      </c>
      <c r="F17" s="17">
        <v>1488.51</v>
      </c>
      <c r="G17" s="17"/>
      <c r="H17" s="17"/>
      <c r="I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 ht="15" customHeight="1">
      <c r="A18" s="27" t="s">
        <v>17</v>
      </c>
      <c r="B18" s="60">
        <v>970</v>
      </c>
      <c r="C18" s="61">
        <v>1030</v>
      </c>
      <c r="D18" s="61">
        <v>1390</v>
      </c>
      <c r="E18" s="30">
        <f t="shared" si="0"/>
        <v>0.34951456310679613</v>
      </c>
      <c r="F18" s="17">
        <v>2094.92</v>
      </c>
      <c r="G18" s="17"/>
      <c r="H18" s="17"/>
      <c r="I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ht="15" customHeight="1">
      <c r="A19" s="27" t="s">
        <v>18</v>
      </c>
      <c r="B19" s="60">
        <v>890</v>
      </c>
      <c r="C19" s="61">
        <v>1000</v>
      </c>
      <c r="D19" s="61">
        <v>1190</v>
      </c>
      <c r="E19" s="30">
        <f t="shared" si="0"/>
        <v>0.19</v>
      </c>
      <c r="F19" s="17">
        <v>1839.33</v>
      </c>
      <c r="G19" s="17"/>
      <c r="H19" s="17"/>
      <c r="I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ht="15" customHeight="1">
      <c r="A20" s="27" t="s">
        <v>19</v>
      </c>
      <c r="B20" s="60">
        <v>14010</v>
      </c>
      <c r="C20" s="61">
        <v>15620</v>
      </c>
      <c r="D20" s="61">
        <v>16100</v>
      </c>
      <c r="E20" s="30">
        <f t="shared" si="0"/>
        <v>0.030729833546734954</v>
      </c>
      <c r="F20" s="17">
        <v>9014.47</v>
      </c>
      <c r="G20" s="17"/>
      <c r="H20" s="17"/>
      <c r="I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241" ht="15" customHeight="1">
      <c r="A21" s="27" t="s">
        <v>20</v>
      </c>
      <c r="B21" s="60">
        <v>1490</v>
      </c>
      <c r="C21" s="61">
        <v>1660</v>
      </c>
      <c r="D21" s="61">
        <v>2120</v>
      </c>
      <c r="E21" s="30">
        <f t="shared" si="0"/>
        <v>0.27710843373493976</v>
      </c>
      <c r="F21" s="17">
        <v>3137.67</v>
      </c>
      <c r="G21" s="17"/>
      <c r="H21" s="17"/>
      <c r="I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pans="1:241" ht="15" customHeight="1">
      <c r="A22" s="27" t="s">
        <v>21</v>
      </c>
      <c r="B22" s="60">
        <v>19050</v>
      </c>
      <c r="C22" s="61">
        <v>20230</v>
      </c>
      <c r="D22" s="61">
        <v>22830</v>
      </c>
      <c r="E22" s="30">
        <f t="shared" si="0"/>
        <v>0.12852199703410777</v>
      </c>
      <c r="F22" s="17">
        <v>1884.59</v>
      </c>
      <c r="G22" s="17"/>
      <c r="H22" s="17"/>
      <c r="I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 ht="15" customHeight="1">
      <c r="A23" s="27" t="s">
        <v>22</v>
      </c>
      <c r="B23" s="60">
        <v>2720</v>
      </c>
      <c r="C23" s="61">
        <v>3030</v>
      </c>
      <c r="D23" s="61">
        <v>3610</v>
      </c>
      <c r="E23" s="30">
        <f t="shared" si="0"/>
        <v>0.19141914191419143</v>
      </c>
      <c r="F23" s="17">
        <v>3977.99</v>
      </c>
      <c r="G23" s="17"/>
      <c r="H23" s="17"/>
      <c r="I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 ht="15" customHeight="1">
      <c r="A24" s="15"/>
      <c r="B24" s="63"/>
      <c r="C24" s="60"/>
      <c r="D24" s="63"/>
      <c r="E24" s="30"/>
      <c r="F24" s="17"/>
      <c r="G24" s="17"/>
      <c r="H24" s="17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 s="6" customFormat="1" ht="15" customHeight="1">
      <c r="A25" s="18" t="s">
        <v>23</v>
      </c>
      <c r="B25" s="23">
        <v>75500</v>
      </c>
      <c r="C25" s="23">
        <f>ROUND(SUM(C8:C23),-2)</f>
        <v>83700</v>
      </c>
      <c r="D25" s="23">
        <f>ROUND(SUM(D8:D23),-2)</f>
        <v>94200</v>
      </c>
      <c r="E25" s="30">
        <f>SUM((D25-C25)/C25)</f>
        <v>0.12544802867383512</v>
      </c>
      <c r="F25" s="31">
        <f>SUM(F8:F23)</f>
        <v>54735.534</v>
      </c>
      <c r="G25" s="17"/>
      <c r="H25" s="17"/>
      <c r="I25" s="1"/>
      <c r="J25"/>
      <c r="K2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pans="1:241" s="6" customFormat="1" ht="12" customHeight="1">
      <c r="A26" s="15"/>
      <c r="B26" s="27" t="s">
        <v>3</v>
      </c>
      <c r="C26" s="41"/>
      <c r="D26" s="28"/>
      <c r="E26" s="15"/>
      <c r="F26" s="32" t="s">
        <v>3</v>
      </c>
      <c r="G26" s="17"/>
      <c r="H26" s="17"/>
      <c r="I26" s="1"/>
      <c r="J26"/>
      <c r="K2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pans="1:241" s="6" customFormat="1" ht="12" customHeight="1">
      <c r="A27" s="24"/>
      <c r="B27" s="24"/>
      <c r="C27" s="16"/>
      <c r="D27" s="25"/>
      <c r="E27" s="24"/>
      <c r="F27" s="26"/>
      <c r="G27" s="17"/>
      <c r="H27" s="17"/>
      <c r="I27" s="1"/>
      <c r="J27"/>
      <c r="K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 s="13" customFormat="1" ht="12.75" customHeight="1">
      <c r="A28" s="14" t="s">
        <v>24</v>
      </c>
      <c r="B28" s="15"/>
      <c r="C28" s="16"/>
      <c r="D28" s="16"/>
      <c r="E28" s="15"/>
      <c r="F28" s="17"/>
      <c r="G28" s="17"/>
      <c r="H28" s="17"/>
      <c r="I28" s="3"/>
      <c r="J28"/>
      <c r="K2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s="13" customFormat="1" ht="12" customHeight="1">
      <c r="A29" s="14" t="s">
        <v>28</v>
      </c>
      <c r="B29" s="15"/>
      <c r="C29" s="16"/>
      <c r="D29" s="16"/>
      <c r="E29" s="15"/>
      <c r="F29" s="17"/>
      <c r="G29" s="17"/>
      <c r="H29" s="17"/>
      <c r="I29" s="3"/>
      <c r="J29"/>
      <c r="K2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s="13" customFormat="1" ht="12" customHeight="1">
      <c r="A30" s="14" t="s">
        <v>25</v>
      </c>
      <c r="B30" s="15"/>
      <c r="C30" s="16"/>
      <c r="D30" s="16"/>
      <c r="E30" s="15"/>
      <c r="F30" s="17"/>
      <c r="G30" s="17"/>
      <c r="H30" s="17"/>
      <c r="I30" s="3"/>
      <c r="J30"/>
      <c r="K3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s="13" customFormat="1" ht="12" customHeight="1">
      <c r="A31" s="14"/>
      <c r="B31" s="15"/>
      <c r="C31" s="16"/>
      <c r="D31" s="16"/>
      <c r="E31" s="15"/>
      <c r="F31" s="17"/>
      <c r="G31" s="17"/>
      <c r="H31" s="17"/>
      <c r="I31" s="3"/>
      <c r="J31"/>
      <c r="K3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s="13" customFormat="1" ht="12" customHeight="1">
      <c r="A32" s="14" t="s">
        <v>5</v>
      </c>
      <c r="B32" s="15"/>
      <c r="C32" s="16"/>
      <c r="D32" s="16"/>
      <c r="E32" s="15"/>
      <c r="F32" s="17"/>
      <c r="G32" s="17"/>
      <c r="H32" s="17"/>
      <c r="I32" s="3"/>
      <c r="J32"/>
      <c r="K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s="6" customFormat="1" ht="12" customHeight="1">
      <c r="A33" s="15"/>
      <c r="B33" s="15"/>
      <c r="C33" s="16"/>
      <c r="D33" s="16"/>
      <c r="E33" s="15"/>
      <c r="F33" s="17"/>
      <c r="G33" s="17"/>
      <c r="H33" s="17"/>
      <c r="I33" s="1"/>
      <c r="J33"/>
      <c r="K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8:9" ht="12.75">
      <c r="H34" s="44"/>
      <c r="I34" s="12"/>
    </row>
    <row r="35" spans="1:247" s="51" customFormat="1" ht="13.5" customHeight="1">
      <c r="A35" s="38"/>
      <c r="B35" s="38"/>
      <c r="C35" s="17"/>
      <c r="D35" s="22"/>
      <c r="E35" s="22"/>
      <c r="F35" s="10"/>
      <c r="G35" s="1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51" customFormat="1" ht="13.5" customHeight="1">
      <c r="A36" s="48" t="s">
        <v>7</v>
      </c>
      <c r="B36" s="48"/>
      <c r="C36" s="31"/>
      <c r="D36" s="22"/>
      <c r="E36" s="22"/>
      <c r="F36" s="10"/>
      <c r="G36" s="1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51" customFormat="1" ht="13.5" customHeight="1">
      <c r="A37" s="38"/>
      <c r="B37" s="38"/>
      <c r="C37" s="42"/>
      <c r="D37" s="22"/>
      <c r="E37" s="22"/>
      <c r="F37" s="10"/>
      <c r="G37" s="1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51" customFormat="1" ht="13.5" customHeight="1">
      <c r="A38" s="19"/>
      <c r="B38" s="19"/>
      <c r="C38" s="20"/>
      <c r="D38" s="56" t="s">
        <v>0</v>
      </c>
      <c r="E38" s="21" t="s">
        <v>1</v>
      </c>
      <c r="F38" s="10"/>
      <c r="G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s="51" customFormat="1" ht="13.5" customHeight="1">
      <c r="A39" s="48" t="s">
        <v>56</v>
      </c>
      <c r="B39" s="59">
        <v>2001</v>
      </c>
      <c r="C39" s="53">
        <v>2010</v>
      </c>
      <c r="D39" s="57" t="s">
        <v>63</v>
      </c>
      <c r="E39" s="35" t="s">
        <v>2</v>
      </c>
      <c r="F39" s="10"/>
      <c r="G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s="51" customFormat="1" ht="13.5" customHeight="1">
      <c r="A40" s="19"/>
      <c r="B40" s="19"/>
      <c r="C40" s="37"/>
      <c r="D40" s="15"/>
      <c r="E40" s="15"/>
      <c r="F40" s="10"/>
      <c r="G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s="51" customFormat="1" ht="13.5" customHeight="1">
      <c r="A41" s="38" t="s">
        <v>29</v>
      </c>
      <c r="B41" s="62">
        <v>4010</v>
      </c>
      <c r="C41" s="62">
        <v>4420</v>
      </c>
      <c r="D41" s="30">
        <f aca="true" t="shared" si="1" ref="D41:D67">SUM((C41-B41)/B41)</f>
        <v>0.10224438902743142</v>
      </c>
      <c r="E41" s="76">
        <v>8343.82</v>
      </c>
      <c r="F41" s="54"/>
      <c r="G41" s="5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s="51" customFormat="1" ht="13.5" customHeight="1">
      <c r="A42" s="38" t="s">
        <v>30</v>
      </c>
      <c r="B42" s="62">
        <v>1990</v>
      </c>
      <c r="C42" s="62">
        <v>2450</v>
      </c>
      <c r="D42" s="30">
        <f t="shared" si="1"/>
        <v>0.23115577889447236</v>
      </c>
      <c r="E42" s="76">
        <v>3711.01</v>
      </c>
      <c r="F42" s="54"/>
      <c r="G42" s="5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s="51" customFormat="1" ht="13.5" customHeight="1">
      <c r="A43" s="38" t="s">
        <v>31</v>
      </c>
      <c r="B43" s="62">
        <v>2250</v>
      </c>
      <c r="C43" s="62">
        <v>2300</v>
      </c>
      <c r="D43" s="30">
        <f t="shared" si="1"/>
        <v>0.022222222222222223</v>
      </c>
      <c r="E43" s="76">
        <v>673.966</v>
      </c>
      <c r="F43" s="54"/>
      <c r="G43" s="5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s="51" customFormat="1" ht="13.5" customHeight="1">
      <c r="A44" s="38" t="s">
        <v>32</v>
      </c>
      <c r="B44" s="62">
        <v>2460</v>
      </c>
      <c r="C44" s="62">
        <v>2590</v>
      </c>
      <c r="D44" s="30">
        <f t="shared" si="1"/>
        <v>0.052845528455284556</v>
      </c>
      <c r="E44" s="76">
        <v>190.225</v>
      </c>
      <c r="F44" s="54"/>
      <c r="G44" s="5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s="51" customFormat="1" ht="13.5" customHeight="1">
      <c r="A45" s="38" t="s">
        <v>33</v>
      </c>
      <c r="B45" s="62">
        <v>2140</v>
      </c>
      <c r="C45" s="62">
        <v>2470</v>
      </c>
      <c r="D45" s="30">
        <f t="shared" si="1"/>
        <v>0.1542056074766355</v>
      </c>
      <c r="E45" s="76">
        <v>1542.64</v>
      </c>
      <c r="F45" s="54"/>
      <c r="G45" s="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s="51" customFormat="1" ht="13.5" customHeight="1">
      <c r="A46" s="38" t="s">
        <v>10</v>
      </c>
      <c r="B46" s="62">
        <v>2090</v>
      </c>
      <c r="C46" s="62">
        <v>2180</v>
      </c>
      <c r="D46" s="30">
        <f t="shared" si="1"/>
        <v>0.0430622009569378</v>
      </c>
      <c r="E46" s="76">
        <v>2855.82</v>
      </c>
      <c r="F46" s="54"/>
      <c r="G46" s="5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s="51" customFormat="1" ht="13.5" customHeight="1">
      <c r="A47" s="38" t="s">
        <v>27</v>
      </c>
      <c r="B47" s="62">
        <v>4020</v>
      </c>
      <c r="C47" s="62">
        <v>4750</v>
      </c>
      <c r="D47" s="30">
        <f t="shared" si="1"/>
        <v>0.18159203980099503</v>
      </c>
      <c r="E47" s="76">
        <v>8691.99</v>
      </c>
      <c r="F47" s="8"/>
      <c r="G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s="51" customFormat="1" ht="13.5" customHeight="1">
      <c r="A48" s="38" t="s">
        <v>14</v>
      </c>
      <c r="B48" s="62">
        <v>1580</v>
      </c>
      <c r="C48" s="62">
        <v>2060</v>
      </c>
      <c r="D48" s="30">
        <f t="shared" si="1"/>
        <v>0.3037974683544304</v>
      </c>
      <c r="E48" s="76">
        <v>2702.32</v>
      </c>
      <c r="F48" s="54"/>
      <c r="G48" s="5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s="51" customFormat="1" ht="13.5" customHeight="1">
      <c r="A49" s="38" t="s">
        <v>35</v>
      </c>
      <c r="B49" s="62">
        <v>6630</v>
      </c>
      <c r="C49" s="62">
        <v>7520</v>
      </c>
      <c r="D49" s="30">
        <f t="shared" si="1"/>
        <v>0.13423831070889894</v>
      </c>
      <c r="E49" s="76">
        <v>1527.88</v>
      </c>
      <c r="F49" s="54"/>
      <c r="G49" s="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s="51" customFormat="1" ht="13.5" customHeight="1">
      <c r="A50" s="38" t="s">
        <v>36</v>
      </c>
      <c r="B50" s="62">
        <v>6390</v>
      </c>
      <c r="C50" s="62">
        <v>7150</v>
      </c>
      <c r="D50" s="30">
        <f t="shared" si="1"/>
        <v>0.1189358372456964</v>
      </c>
      <c r="E50" s="76">
        <v>2939.28</v>
      </c>
      <c r="F50" s="54"/>
      <c r="G50" s="5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1" spans="1:247" s="51" customFormat="1" ht="13.5" customHeight="1">
      <c r="A51" s="38" t="s">
        <v>37</v>
      </c>
      <c r="B51" s="62">
        <v>6060</v>
      </c>
      <c r="C51" s="62">
        <v>7230</v>
      </c>
      <c r="D51" s="30">
        <f t="shared" si="1"/>
        <v>0.19306930693069307</v>
      </c>
      <c r="E51" s="76">
        <v>3320.51</v>
      </c>
      <c r="F51" s="8"/>
      <c r="G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247" s="51" customFormat="1" ht="13.5" customHeight="1">
      <c r="A52" s="38" t="s">
        <v>17</v>
      </c>
      <c r="B52" s="62">
        <v>4060</v>
      </c>
      <c r="C52" s="62">
        <v>5000</v>
      </c>
      <c r="D52" s="30">
        <f t="shared" si="1"/>
        <v>0.2315270935960591</v>
      </c>
      <c r="E52" s="76">
        <v>6072.92</v>
      </c>
      <c r="F52" s="54"/>
      <c r="G52" s="5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</row>
    <row r="53" spans="1:247" s="51" customFormat="1" ht="13.5" customHeight="1">
      <c r="A53" s="38" t="s">
        <v>34</v>
      </c>
      <c r="B53" s="62">
        <v>5650</v>
      </c>
      <c r="C53" s="62">
        <v>6410</v>
      </c>
      <c r="D53" s="30">
        <f t="shared" si="1"/>
        <v>0.13451327433628318</v>
      </c>
      <c r="E53" s="76">
        <v>5125.61</v>
      </c>
      <c r="F53" s="54"/>
      <c r="G53" s="5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</row>
    <row r="54" spans="1:247" s="51" customFormat="1" ht="13.5" customHeight="1">
      <c r="A54" s="38" t="s">
        <v>38</v>
      </c>
      <c r="B54" s="62">
        <v>1600</v>
      </c>
      <c r="C54" s="62">
        <v>1560</v>
      </c>
      <c r="D54" s="30">
        <f t="shared" si="1"/>
        <v>-0.025</v>
      </c>
      <c r="E54" s="76">
        <v>935.469</v>
      </c>
      <c r="F54" s="8"/>
      <c r="G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</row>
    <row r="55" spans="1:247" s="51" customFormat="1" ht="13.5" customHeight="1">
      <c r="A55" s="38" t="s">
        <v>39</v>
      </c>
      <c r="B55" s="62">
        <v>1880</v>
      </c>
      <c r="C55" s="62">
        <v>1950</v>
      </c>
      <c r="D55" s="30">
        <f t="shared" si="1"/>
        <v>0.03723404255319149</v>
      </c>
      <c r="E55" s="76">
        <v>340.946</v>
      </c>
      <c r="F55" s="54"/>
      <c r="G55" s="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</row>
    <row r="56" spans="1:247" s="51" customFormat="1" ht="13.5" customHeight="1">
      <c r="A56" s="38" t="s">
        <v>40</v>
      </c>
      <c r="B56" s="62">
        <v>1740</v>
      </c>
      <c r="C56" s="62">
        <v>1650</v>
      </c>
      <c r="D56" s="30">
        <f t="shared" si="1"/>
        <v>-0.05172413793103448</v>
      </c>
      <c r="E56" s="76">
        <v>109.337</v>
      </c>
      <c r="F56" s="54"/>
      <c r="G56" s="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</row>
    <row r="57" spans="1:247" s="51" customFormat="1" ht="13.5" customHeight="1">
      <c r="A57" s="38" t="s">
        <v>41</v>
      </c>
      <c r="B57" s="62">
        <v>2440</v>
      </c>
      <c r="C57" s="62">
        <v>2470</v>
      </c>
      <c r="D57" s="30">
        <f t="shared" si="1"/>
        <v>0.012295081967213115</v>
      </c>
      <c r="E57" s="76">
        <v>134.925</v>
      </c>
      <c r="F57" s="54"/>
      <c r="G57" s="5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</row>
    <row r="58" spans="1:247" s="51" customFormat="1" ht="13.5" customHeight="1">
      <c r="A58" s="43" t="s">
        <v>42</v>
      </c>
      <c r="B58" s="62">
        <v>2430</v>
      </c>
      <c r="C58" s="62">
        <v>2620</v>
      </c>
      <c r="D58" s="30">
        <f t="shared" si="1"/>
        <v>0.07818930041152264</v>
      </c>
      <c r="E58" s="76">
        <v>387.521</v>
      </c>
      <c r="F58" s="54"/>
      <c r="G58" s="5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</row>
    <row r="59" spans="1:247" s="51" customFormat="1" ht="13.5" customHeight="1">
      <c r="A59" s="43" t="s">
        <v>43</v>
      </c>
      <c r="B59" s="62">
        <v>2380</v>
      </c>
      <c r="C59" s="62">
        <v>2510</v>
      </c>
      <c r="D59" s="30">
        <f t="shared" si="1"/>
        <v>0.0546218487394958</v>
      </c>
      <c r="E59" s="76">
        <v>107.106</v>
      </c>
      <c r="F59" s="54"/>
      <c r="G59" s="5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</row>
    <row r="60" spans="1:247" s="51" customFormat="1" ht="13.5" customHeight="1">
      <c r="A60" s="43" t="s">
        <v>20</v>
      </c>
      <c r="B60" s="62">
        <v>1660</v>
      </c>
      <c r="C60" s="62">
        <v>2120</v>
      </c>
      <c r="D60" s="30">
        <f t="shared" si="1"/>
        <v>0.27710843373493976</v>
      </c>
      <c r="E60" s="76">
        <v>3137.67</v>
      </c>
      <c r="F60" s="54"/>
      <c r="G60" s="5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</row>
    <row r="61" spans="1:247" s="51" customFormat="1" ht="13.5" customHeight="1">
      <c r="A61" s="43" t="s">
        <v>44</v>
      </c>
      <c r="B61" s="62">
        <v>2130</v>
      </c>
      <c r="C61" s="62">
        <v>2470</v>
      </c>
      <c r="D61" s="30">
        <f t="shared" si="1"/>
        <v>0.1596244131455399</v>
      </c>
      <c r="E61" s="76">
        <v>82.6391</v>
      </c>
      <c r="F61" s="54"/>
      <c r="G61" s="5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51" customFormat="1" ht="13.5" customHeight="1">
      <c r="A62" s="43" t="s">
        <v>45</v>
      </c>
      <c r="B62" s="62">
        <v>4270</v>
      </c>
      <c r="C62" s="62">
        <v>4930</v>
      </c>
      <c r="D62" s="30">
        <f t="shared" si="1"/>
        <v>0.15456674473067916</v>
      </c>
      <c r="E62" s="76">
        <v>179.646</v>
      </c>
      <c r="F62" s="8"/>
      <c r="G62" s="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  <row r="63" spans="1:247" s="51" customFormat="1" ht="13.5" customHeight="1">
      <c r="A63" s="43" t="s">
        <v>46</v>
      </c>
      <c r="B63" s="62">
        <v>2210</v>
      </c>
      <c r="C63" s="62">
        <v>2290</v>
      </c>
      <c r="D63" s="30">
        <f t="shared" si="1"/>
        <v>0.03619909502262444</v>
      </c>
      <c r="E63" s="76">
        <v>62.078</v>
      </c>
      <c r="F63" s="54"/>
      <c r="G63" s="5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</row>
    <row r="64" spans="1:247" s="51" customFormat="1" ht="13.5" customHeight="1">
      <c r="A64" s="43" t="s">
        <v>47</v>
      </c>
      <c r="B64" s="62">
        <v>2120</v>
      </c>
      <c r="C64" s="62">
        <v>2670</v>
      </c>
      <c r="D64" s="30">
        <f t="shared" si="1"/>
        <v>0.25943396226415094</v>
      </c>
      <c r="E64" s="76">
        <v>484.317</v>
      </c>
      <c r="F64" s="54"/>
      <c r="G64" s="5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</row>
    <row r="65" spans="1:247" s="51" customFormat="1" ht="13.5" customHeight="1">
      <c r="A65" s="43" t="s">
        <v>48</v>
      </c>
      <c r="B65" s="62">
        <v>2150</v>
      </c>
      <c r="C65" s="62">
        <v>2330</v>
      </c>
      <c r="D65" s="30">
        <f t="shared" si="1"/>
        <v>0.08372093023255814</v>
      </c>
      <c r="E65" s="76">
        <v>865.081</v>
      </c>
      <c r="F65" s="54"/>
      <c r="G65" s="5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</row>
    <row r="66" spans="1:247" s="51" customFormat="1" ht="13.5" customHeight="1">
      <c r="A66" s="43" t="s">
        <v>49</v>
      </c>
      <c r="B66" s="62">
        <v>2460</v>
      </c>
      <c r="C66" s="62">
        <v>2640</v>
      </c>
      <c r="D66" s="30">
        <f t="shared" si="1"/>
        <v>0.07317073170731707</v>
      </c>
      <c r="E66" s="76">
        <v>93.256</v>
      </c>
      <c r="F66" s="54"/>
      <c r="G66" s="5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</row>
    <row r="67" spans="1:247" s="51" customFormat="1" ht="13.5" customHeight="1">
      <c r="A67" s="43" t="s">
        <v>50</v>
      </c>
      <c r="B67" s="62">
        <v>4890</v>
      </c>
      <c r="C67" s="62">
        <v>5500</v>
      </c>
      <c r="D67" s="30">
        <f t="shared" si="1"/>
        <v>0.12474437627811862</v>
      </c>
      <c r="E67" s="76">
        <v>117.572</v>
      </c>
      <c r="F67" s="54"/>
      <c r="G67" s="5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</row>
    <row r="68" spans="1:247" s="51" customFormat="1" ht="13.5" customHeight="1">
      <c r="A68" s="38"/>
      <c r="B68" s="61"/>
      <c r="C68" s="61"/>
      <c r="D68" s="30"/>
      <c r="E68" s="75"/>
      <c r="F68" s="9"/>
      <c r="G68" s="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</row>
    <row r="69" spans="1:247" s="51" customFormat="1" ht="13.5" customHeight="1">
      <c r="A69" s="48" t="s">
        <v>23</v>
      </c>
      <c r="B69" s="23">
        <f>ROUND(SUM(B41:B67),-2)</f>
        <v>83700</v>
      </c>
      <c r="C69" s="23">
        <f>ROUND(SUM(C41:C67),-2)</f>
        <v>94200</v>
      </c>
      <c r="D69" s="30">
        <f>SUM((C69-B69)/B69)</f>
        <v>0.12544802867383512</v>
      </c>
      <c r="E69" s="75">
        <f>SUM(E41:E68)</f>
        <v>54735.55410000001</v>
      </c>
      <c r="F69" s="9"/>
      <c r="G69" s="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</row>
    <row r="70" spans="1:247" s="51" customFormat="1" ht="13.5" customHeight="1">
      <c r="A70" s="40"/>
      <c r="B70" s="40"/>
      <c r="C70" s="50"/>
      <c r="D70" s="40"/>
      <c r="E70" s="40"/>
      <c r="F70" s="9"/>
      <c r="G70" s="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</row>
    <row r="71" spans="1:247" s="51" customFormat="1" ht="13.5" customHeight="1">
      <c r="A71" s="38"/>
      <c r="B71" s="38"/>
      <c r="C71" s="47"/>
      <c r="D71" s="15"/>
      <c r="E71" s="15"/>
      <c r="F71" s="9"/>
      <c r="G71" s="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</row>
    <row r="72" spans="1:247" s="51" customFormat="1" ht="13.5" customHeight="1">
      <c r="A72" s="14" t="s">
        <v>57</v>
      </c>
      <c r="B72" s="14"/>
      <c r="C72" s="39"/>
      <c r="D72" s="22"/>
      <c r="E72" s="22"/>
      <c r="F72" s="9"/>
      <c r="G72" s="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</row>
    <row r="73" spans="1:247" s="51" customFormat="1" ht="13.5" customHeight="1">
      <c r="A73" s="14" t="s">
        <v>58</v>
      </c>
      <c r="B73" s="14"/>
      <c r="C73" s="39"/>
      <c r="D73" s="22"/>
      <c r="E73" s="22"/>
      <c r="F73" s="9"/>
      <c r="G73" s="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</row>
    <row r="74" spans="1:247" s="51" customFormat="1" ht="13.5" customHeight="1">
      <c r="A74" s="14"/>
      <c r="B74" s="14"/>
      <c r="C74" s="39"/>
      <c r="D74" s="22"/>
      <c r="E74" s="22"/>
      <c r="F74" s="9"/>
      <c r="G74" s="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</row>
    <row r="75" spans="1:247" s="5" customFormat="1" ht="13.5" customHeight="1">
      <c r="A75" s="49" t="s">
        <v>5</v>
      </c>
      <c r="B75" s="49"/>
      <c r="C75" s="17"/>
      <c r="D75" s="15"/>
      <c r="E75" s="15"/>
      <c r="F75" s="11"/>
      <c r="G75" s="11"/>
      <c r="H75" s="51"/>
      <c r="I75" s="51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</row>
  </sheetData>
  <printOptions/>
  <pageMargins left="0.59" right="0.28" top="0.5511811023622047" bottom="0.2755905511811024" header="0.31496062992125984" footer="0.31496062992125984"/>
  <pageSetup firstPageNumber="9" useFirstPageNumber="1" horizontalDpi="600" verticalDpi="600" orientation="portrait" paperSize="9" scale="90" r:id="rId11"/>
  <headerFooter alignWithMargins="0">
    <oddHeader>&amp;R&amp;"Arial,Bold"MID 2004 POPULATION ESTIMATES</oddHeader>
    <oddFooter>&amp;C&amp;"Arial,Regular"&amp;P</oddFooter>
  </headerFooter>
  <rowBreaks count="1" manualBreakCount="1">
    <brk id="1" max="13" man="1"/>
  </rowBreaks>
  <legacyDrawing r:id="rId10"/>
  <oleObjects>
    <oleObject progId="MS_ClipArt_Gallery.2" shapeId="974948" r:id="rId1"/>
    <oleObject progId="MS_ClipArt_Gallery.2" shapeId="1112020" r:id="rId2"/>
    <oleObject progId="MS_ClipArt_Gallery.2" shapeId="1112435" r:id="rId3"/>
    <oleObject progId="MS_ClipArt_Gallery.2" shapeId="48234" r:id="rId4"/>
    <oleObject progId="MS_ClipArt_Gallery.2" shapeId="49561" r:id="rId5"/>
    <oleObject progId="MS_ClipArt_Gallery.2" shapeId="49776" r:id="rId6"/>
    <oleObject progId="MS_ClipArt_Gallery.2" shapeId="49968" r:id="rId7"/>
    <oleObject progId="MS_ClipArt_Gallery.2" shapeId="397304" r:id="rId8"/>
    <oleObject progId="MS_ClipArt_Gallery.2" shapeId="569503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Research Group</dc:creator>
  <cp:keywords/>
  <dc:description/>
  <cp:lastModifiedBy>Vicky Head</cp:lastModifiedBy>
  <cp:lastPrinted>2008-07-07T09:38:41Z</cp:lastPrinted>
  <dcterms:created xsi:type="dcterms:W3CDTF">1998-07-27T11:31:40Z</dcterms:created>
  <dcterms:modified xsi:type="dcterms:W3CDTF">2011-07-05T10:55:35Z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-1207954569</vt:i4>
  </property>
  <property fmtid="{D5CDD505-2E9C-101B-9397-08002B2CF9AE}" pid="3" name="_NewReviewCycle">
    <vt:lpwstr/>
  </property>
  <property fmtid="{D5CDD505-2E9C-101B-9397-08002B2CF9AE}" pid="4" name="_EmailSubject">
    <vt:lpwstr>work</vt:lpwstr>
  </property>
  <property fmtid="{D5CDD505-2E9C-101B-9397-08002B2CF9AE}" pid="5" name="_AuthorEmail">
    <vt:lpwstr>Julia.Gumy@cambridgeshire.gov.uk</vt:lpwstr>
  </property>
  <property fmtid="{D5CDD505-2E9C-101B-9397-08002B2CF9AE}" pid="6" name="_AuthorEmailDisplayName">
    <vt:lpwstr>Gumy Julia</vt:lpwstr>
  </property>
  <property fmtid="{D5CDD505-2E9C-101B-9397-08002B2CF9AE}" pid="7" name="_ReviewingToolsShownOnce">
    <vt:lpwstr/>
  </property>
</Properties>
</file>